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435" windowHeight="15105" activeTab="0"/>
  </bookViews>
  <sheets>
    <sheet name="SPB BR Form Ex" sheetId="1" r:id="rId1"/>
  </sheets>
  <definedNames/>
  <calcPr fullCalcOnLoad="1"/>
</workbook>
</file>

<file path=xl/sharedStrings.xml><?xml version="1.0" encoding="utf-8"?>
<sst xmlns="http://schemas.openxmlformats.org/spreadsheetml/2006/main" count="90" uniqueCount="57">
  <si>
    <t>Title</t>
  </si>
  <si>
    <t>Quantity</t>
  </si>
  <si>
    <t>Total Salary</t>
  </si>
  <si>
    <t>Total Fringe</t>
  </si>
  <si>
    <t>Total Need</t>
  </si>
  <si>
    <t>Total Additional Headcount Need</t>
  </si>
  <si>
    <t>Title Changes</t>
  </si>
  <si>
    <t>Fringe</t>
  </si>
  <si>
    <t>Total Title Change Need</t>
  </si>
  <si>
    <t>Old Title</t>
  </si>
  <si>
    <t>New Title</t>
  </si>
  <si>
    <t>In-Range Adjustments - Salary Progression</t>
  </si>
  <si>
    <t>Total Salary Progression Need</t>
  </si>
  <si>
    <t>Current Title</t>
  </si>
  <si>
    <t>Reason</t>
  </si>
  <si>
    <t>In-Range Adjustments - Equity Adjustment</t>
  </si>
  <si>
    <t>Total Equity Adjustment Need</t>
  </si>
  <si>
    <t>In-Range Adjustments - Immediate Labor Market Changes</t>
  </si>
  <si>
    <t>Total Labor Market Change Need</t>
  </si>
  <si>
    <t>Line Item Requests</t>
  </si>
  <si>
    <t>Payroll</t>
  </si>
  <si>
    <t>Example - Accountant I</t>
  </si>
  <si>
    <t>Accountant II</t>
  </si>
  <si>
    <t>*Group similar requests for similar reasons</t>
  </si>
  <si>
    <t>Example - Pharmacist II</t>
  </si>
  <si>
    <t>Medical Marijuana</t>
  </si>
  <si>
    <t>Example - Nurse III</t>
  </si>
  <si>
    <t>Patient/Staff Ratio</t>
  </si>
  <si>
    <t>Example - Applications Developer II</t>
  </si>
  <si>
    <t>Applications Developer III</t>
  </si>
  <si>
    <t>Performance</t>
  </si>
  <si>
    <t>Obtained CPA - Benchmark</t>
  </si>
  <si>
    <t>Example - Auditor II</t>
  </si>
  <si>
    <t>Longevity - 5%</t>
  </si>
  <si>
    <t>Example - Correctional Officers</t>
  </si>
  <si>
    <t>Example - Nursing Classifications</t>
  </si>
  <si>
    <t>Example - Administrative Support</t>
  </si>
  <si>
    <t>Up to 8% to make equitable</t>
  </si>
  <si>
    <t>Example - Law Enforcement Officers</t>
  </si>
  <si>
    <t>Local city/county increased pay</t>
  </si>
  <si>
    <t>Example - Warehouse Workers</t>
  </si>
  <si>
    <t>Amazon and UPS opened new location</t>
  </si>
  <si>
    <t>Increase Amt</t>
  </si>
  <si>
    <t>Fiscal Year 2025 Budget Sheet -- EXAMPLE</t>
  </si>
  <si>
    <t>Total SPB Budget Request</t>
  </si>
  <si>
    <t>NOTE: DO NOT CHANGE/DELETE CALCULATED CELLS WITH YELLOW HIGHLIGHT</t>
  </si>
  <si>
    <t>Headcount Increase</t>
  </si>
  <si>
    <t>*This request is for additional authorized headcounts the agency anticipates hiring in the upcoming fiscal year. Requested increases should only be included if the agency can not meet the staffing needs with the current vacancy compliance headcounts and funding.</t>
  </si>
  <si>
    <t>Continuation of Existing Vacancy Funding</t>
  </si>
  <si>
    <t>*This request should be the vacant headcount and funding the agency believes they will fill in the upcoming fiscal year or are currently out for recruitment in this fiscal year. These should NOT be requests for new headcount or funding over the current fiscal year appropriated salary amounts.</t>
  </si>
  <si>
    <t>Total Existing Vacancy Funding</t>
  </si>
  <si>
    <t>Education Program Team Lead</t>
  </si>
  <si>
    <t>Currently On Recruitment</t>
  </si>
  <si>
    <t>Applications Developer II</t>
  </si>
  <si>
    <t>Expanding IT Division in FY25 and will fill vacancies</t>
  </si>
  <si>
    <t>Support Care Professional I</t>
  </si>
  <si>
    <t>High turnover position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</si>
</sst>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style="thin"/>
      <right style="thin"/>
      <top style="thin"/>
      <bottom style="thick"/>
    </border>
    <border>
      <left style="thick"/>
      <right style="thin"/>
      <top style="thin"/>
      <bottom style="thin"/>
    </border>
    <border>
      <left style="thick"/>
      <right style="thin"/>
      <top style="thin"/>
      <bottom style="thick"/>
    </border>
    <border>
      <left style="thin"/>
      <right style="thick"/>
      <top style="thin"/>
      <bottom style="thick"/>
    </border>
    <border>
      <left style="thin"/>
      <right style="thin"/>
      <top style="thick"/>
      <bottom style="thin"/>
    </border>
    <border>
      <left style="thin"/>
      <right style="thick"/>
      <top style="thick"/>
      <bottom style="thin"/>
    </border>
    <border>
      <left style="thick"/>
      <right style="thin"/>
      <top style="thick"/>
      <bottom style="thin"/>
    </border>
    <border>
      <left style="thick"/>
      <right/>
      <top style="thin"/>
      <bottom style="thin"/>
    </border>
    <border>
      <left/>
      <right/>
      <top style="thin"/>
      <bottom style="thin"/>
    </border>
    <border>
      <left/>
      <right style="thick"/>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64" fontId="0" fillId="0" borderId="10" xfId="0" applyNumberFormat="1" applyBorder="1" applyAlignment="1">
      <alignment/>
    </xf>
    <xf numFmtId="0" fontId="0" fillId="0" borderId="14" xfId="0" applyBorder="1" applyAlignment="1">
      <alignment/>
    </xf>
    <xf numFmtId="0" fontId="0" fillId="5" borderId="10" xfId="0" applyFill="1" applyBorder="1" applyAlignment="1">
      <alignment/>
    </xf>
    <xf numFmtId="164" fontId="0" fillId="5" borderId="10" xfId="0" applyNumberFormat="1" applyFill="1" applyBorder="1" applyAlignment="1">
      <alignment/>
    </xf>
    <xf numFmtId="164" fontId="0" fillId="5" borderId="11" xfId="0" applyNumberFormat="1" applyFill="1" applyBorder="1" applyAlignment="1">
      <alignment/>
    </xf>
    <xf numFmtId="0" fontId="0" fillId="5" borderId="12" xfId="0" applyFill="1" applyBorder="1" applyAlignment="1">
      <alignment/>
    </xf>
    <xf numFmtId="164" fontId="0" fillId="5" borderId="12" xfId="0" applyNumberFormat="1" applyFill="1" applyBorder="1" applyAlignment="1">
      <alignment/>
    </xf>
    <xf numFmtId="164" fontId="0" fillId="5" borderId="15" xfId="0" applyNumberFormat="1" applyFill="1" applyBorder="1" applyAlignment="1">
      <alignment/>
    </xf>
    <xf numFmtId="0" fontId="0" fillId="5" borderId="12" xfId="0" applyNumberFormat="1" applyFill="1" applyBorder="1" applyAlignment="1">
      <alignment/>
    </xf>
    <xf numFmtId="0" fontId="0" fillId="0" borderId="16" xfId="0" applyBorder="1" applyAlignment="1">
      <alignment horizontal="right"/>
    </xf>
    <xf numFmtId="0" fontId="0" fillId="0" borderId="17" xfId="0"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5" borderId="0" xfId="0" applyFill="1" applyAlignment="1">
      <alignment/>
    </xf>
    <xf numFmtId="0" fontId="34" fillId="0" borderId="12" xfId="0" applyFont="1" applyFill="1" applyBorder="1" applyAlignment="1">
      <alignment/>
    </xf>
    <xf numFmtId="164" fontId="34" fillId="0" borderId="12" xfId="0" applyNumberFormat="1" applyFont="1" applyFill="1" applyBorder="1" applyAlignment="1">
      <alignment/>
    </xf>
    <xf numFmtId="164" fontId="34" fillId="0" borderId="15" xfId="0" applyNumberFormat="1" applyFont="1" applyFill="1" applyBorder="1" applyAlignment="1">
      <alignment/>
    </xf>
    <xf numFmtId="0" fontId="36" fillId="5" borderId="0" xfId="0" applyFont="1" applyFill="1" applyAlignment="1">
      <alignment/>
    </xf>
    <xf numFmtId="0" fontId="0" fillId="0" borderId="0" xfId="0" applyFill="1" applyAlignment="1">
      <alignment/>
    </xf>
    <xf numFmtId="0" fontId="37" fillId="0" borderId="0" xfId="0" applyFont="1" applyAlignment="1">
      <alignment/>
    </xf>
    <xf numFmtId="164" fontId="0" fillId="0" borderId="0" xfId="0" applyNumberFormat="1" applyAlignment="1">
      <alignment/>
    </xf>
    <xf numFmtId="0" fontId="0" fillId="0" borderId="18"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4" fillId="5" borderId="14" xfId="0" applyFont="1" applyFill="1" applyBorder="1" applyAlignment="1">
      <alignment horizontal="left"/>
    </xf>
    <xf numFmtId="0" fontId="34" fillId="5" borderId="12" xfId="0" applyFont="1" applyFill="1" applyBorder="1" applyAlignment="1">
      <alignment horizontal="left"/>
    </xf>
    <xf numFmtId="0" fontId="0" fillId="0" borderId="18"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34" fillId="0" borderId="22" xfId="0" applyFont="1" applyBorder="1" applyAlignment="1">
      <alignment horizontal="center"/>
    </xf>
    <xf numFmtId="0" fontId="34" fillId="0" borderId="23" xfId="0" applyFont="1" applyBorder="1" applyAlignment="1">
      <alignment horizontal="center"/>
    </xf>
    <xf numFmtId="0" fontId="34" fillId="0" borderId="2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2"/>
  <sheetViews>
    <sheetView tabSelected="1" zoomScalePageLayoutView="0" workbookViewId="0" topLeftCell="A1">
      <pane ySplit="10" topLeftCell="A11" activePane="bottomLeft" state="frozen"/>
      <selection pane="topLeft" activeCell="A1" sqref="A1"/>
      <selection pane="bottomLeft" activeCell="A1" sqref="A1:F1"/>
    </sheetView>
  </sheetViews>
  <sheetFormatPr defaultColWidth="9.140625" defaultRowHeight="15"/>
  <cols>
    <col min="1" max="1" width="37.28125" style="0" customWidth="1"/>
    <col min="2" max="2" width="45.28125" style="0" customWidth="1"/>
    <col min="4" max="4" width="18.8515625" style="0" customWidth="1"/>
    <col min="5" max="5" width="15.57421875" style="0" customWidth="1"/>
    <col min="6" max="6" width="18.421875" style="0" customWidth="1"/>
    <col min="11" max="11" width="11.140625" style="0" bestFit="1" customWidth="1"/>
  </cols>
  <sheetData>
    <row r="1" spans="1:6" ht="15.75" thickBot="1">
      <c r="A1" s="43" t="s">
        <v>43</v>
      </c>
      <c r="B1" s="44"/>
      <c r="C1" s="44"/>
      <c r="D1" s="44"/>
      <c r="E1" s="44"/>
      <c r="F1" s="45"/>
    </row>
    <row r="2" ht="15.75" thickBot="1"/>
    <row r="3" spans="1:6" ht="15.75" thickTop="1">
      <c r="A3" s="37" t="s">
        <v>19</v>
      </c>
      <c r="B3" s="38"/>
      <c r="C3" s="14" t="s">
        <v>1</v>
      </c>
      <c r="D3" s="14" t="s">
        <v>2</v>
      </c>
      <c r="E3" s="14" t="s">
        <v>3</v>
      </c>
      <c r="F3" s="15" t="s">
        <v>4</v>
      </c>
    </row>
    <row r="4" spans="1:6" ht="15">
      <c r="A4" s="41" t="str">
        <f>A23</f>
        <v>Total Additional Headcount Need</v>
      </c>
      <c r="B4" s="42"/>
      <c r="C4" s="7">
        <f>C23</f>
        <v>13</v>
      </c>
      <c r="D4" s="8">
        <f>D23</f>
        <v>935000</v>
      </c>
      <c r="E4" s="8">
        <f>E23</f>
        <v>280500</v>
      </c>
      <c r="F4" s="9">
        <f>F23</f>
        <v>1215500</v>
      </c>
    </row>
    <row r="5" spans="1:6" ht="15">
      <c r="A5" s="41" t="str">
        <f>A35</f>
        <v>Total Title Change Need</v>
      </c>
      <c r="B5" s="42"/>
      <c r="C5" s="7">
        <f>C35</f>
        <v>5</v>
      </c>
      <c r="D5" s="8">
        <f>D35</f>
        <v>21200</v>
      </c>
      <c r="E5" s="8">
        <f>E35</f>
        <v>6360</v>
      </c>
      <c r="F5" s="9">
        <f>F35</f>
        <v>27560</v>
      </c>
    </row>
    <row r="6" spans="1:6" ht="15">
      <c r="A6" s="41" t="str">
        <f>A48</f>
        <v>Total Salary Progression Need</v>
      </c>
      <c r="B6" s="42"/>
      <c r="C6" s="7">
        <f>C48</f>
        <v>846</v>
      </c>
      <c r="D6" s="8">
        <f>D48</f>
        <v>1838874</v>
      </c>
      <c r="E6" s="8">
        <f>E48</f>
        <v>551662</v>
      </c>
      <c r="F6" s="9">
        <f>F48</f>
        <v>2390536</v>
      </c>
    </row>
    <row r="7" spans="1:6" ht="15">
      <c r="A7" s="41" t="str">
        <f>A60</f>
        <v>Total Equity Adjustment Need</v>
      </c>
      <c r="B7" s="42"/>
      <c r="C7" s="7">
        <f>C60</f>
        <v>17</v>
      </c>
      <c r="D7" s="8">
        <f>D60</f>
        <v>48000</v>
      </c>
      <c r="E7" s="8">
        <f>E60</f>
        <v>14400</v>
      </c>
      <c r="F7" s="9">
        <f>F60</f>
        <v>62400</v>
      </c>
    </row>
    <row r="8" spans="1:6" ht="15.75" thickBot="1">
      <c r="A8" s="39" t="str">
        <f>A72</f>
        <v>Total Labor Market Change Need</v>
      </c>
      <c r="B8" s="40"/>
      <c r="C8" s="10">
        <f>C72</f>
        <v>126</v>
      </c>
      <c r="D8" s="11">
        <f>D72</f>
        <v>394258</v>
      </c>
      <c r="E8" s="11">
        <f>E72</f>
        <v>118277.4</v>
      </c>
      <c r="F8" s="12">
        <f>F72</f>
        <v>512535.4</v>
      </c>
    </row>
    <row r="9" spans="1:6" ht="16.5" thickBot="1" thickTop="1">
      <c r="A9" s="35" t="s">
        <v>44</v>
      </c>
      <c r="B9" s="36"/>
      <c r="C9" s="19">
        <f>SUM(C4:C8)</f>
        <v>1007</v>
      </c>
      <c r="D9" s="20">
        <f>SUM(D4:D8)</f>
        <v>3237332</v>
      </c>
      <c r="E9" s="20">
        <f>SUM(E4:E8)</f>
        <v>971199.4</v>
      </c>
      <c r="F9" s="21">
        <f>SUM(F4:F8)</f>
        <v>4208531.4</v>
      </c>
    </row>
    <row r="10" spans="1:3" ht="15.75" thickTop="1">
      <c r="A10" s="22" t="s">
        <v>45</v>
      </c>
      <c r="B10" s="18"/>
      <c r="C10" s="23"/>
    </row>
    <row r="12" ht="15.75" thickBot="1"/>
    <row r="13" spans="1:6" ht="15.75" thickTop="1">
      <c r="A13" s="26" t="s">
        <v>46</v>
      </c>
      <c r="B13" s="27"/>
      <c r="C13" s="27"/>
      <c r="D13" s="27"/>
      <c r="E13" s="27"/>
      <c r="F13" s="28"/>
    </row>
    <row r="14" spans="1:6" ht="33" customHeight="1">
      <c r="A14" s="29" t="s">
        <v>47</v>
      </c>
      <c r="B14" s="30"/>
      <c r="C14" s="30"/>
      <c r="D14" s="30"/>
      <c r="E14" s="30"/>
      <c r="F14" s="31"/>
    </row>
    <row r="15" spans="1:6" ht="15">
      <c r="A15" s="4" t="s">
        <v>0</v>
      </c>
      <c r="B15" s="1" t="s">
        <v>14</v>
      </c>
      <c r="C15" s="16" t="s">
        <v>1</v>
      </c>
      <c r="D15" s="16" t="s">
        <v>2</v>
      </c>
      <c r="E15" s="16" t="s">
        <v>3</v>
      </c>
      <c r="F15" s="17" t="s">
        <v>4</v>
      </c>
    </row>
    <row r="16" spans="1:6" ht="15">
      <c r="A16" s="4" t="s">
        <v>21</v>
      </c>
      <c r="B16" s="1" t="s">
        <v>20</v>
      </c>
      <c r="C16" s="1">
        <v>1</v>
      </c>
      <c r="D16" s="5">
        <v>45000</v>
      </c>
      <c r="E16" s="5">
        <v>13500</v>
      </c>
      <c r="F16" s="9">
        <f>D16+E16</f>
        <v>58500</v>
      </c>
    </row>
    <row r="17" spans="1:6" ht="15">
      <c r="A17" s="4" t="s">
        <v>24</v>
      </c>
      <c r="B17" s="1" t="s">
        <v>25</v>
      </c>
      <c r="C17" s="1">
        <v>2</v>
      </c>
      <c r="D17" s="5">
        <v>240000</v>
      </c>
      <c r="E17" s="5">
        <v>72000</v>
      </c>
      <c r="F17" s="9">
        <f>D17+E17</f>
        <v>312000</v>
      </c>
    </row>
    <row r="18" spans="1:6" ht="15">
      <c r="A18" s="4" t="s">
        <v>26</v>
      </c>
      <c r="B18" s="1" t="s">
        <v>27</v>
      </c>
      <c r="C18" s="1">
        <v>10</v>
      </c>
      <c r="D18" s="5">
        <v>650000</v>
      </c>
      <c r="E18" s="5">
        <v>195000</v>
      </c>
      <c r="F18" s="9">
        <f>D18+E18</f>
        <v>845000</v>
      </c>
    </row>
    <row r="19" spans="1:6" ht="15">
      <c r="A19" s="4"/>
      <c r="B19" s="1"/>
      <c r="C19" s="1"/>
      <c r="D19" s="5"/>
      <c r="E19" s="5"/>
      <c r="F19" s="9">
        <f>D19+E19</f>
        <v>0</v>
      </c>
    </row>
    <row r="20" spans="1:6" ht="15">
      <c r="A20" s="4"/>
      <c r="B20" s="1"/>
      <c r="C20" s="1"/>
      <c r="D20" s="5"/>
      <c r="E20" s="5"/>
      <c r="F20" s="9">
        <f>D20+E20</f>
        <v>0</v>
      </c>
    </row>
    <row r="21" spans="1:6" ht="15">
      <c r="A21" s="4"/>
      <c r="B21" s="1"/>
      <c r="C21" s="1"/>
      <c r="D21" s="5"/>
      <c r="E21" s="5"/>
      <c r="F21" s="9">
        <f>D21+E21</f>
        <v>0</v>
      </c>
    </row>
    <row r="22" spans="1:6" ht="15">
      <c r="A22" s="4"/>
      <c r="B22" s="1"/>
      <c r="C22" s="1"/>
      <c r="D22" s="1"/>
      <c r="E22" s="1"/>
      <c r="F22" s="2"/>
    </row>
    <row r="23" spans="1:6" ht="15.75" thickBot="1">
      <c r="A23" s="6" t="s">
        <v>5</v>
      </c>
      <c r="B23" s="3"/>
      <c r="C23" s="13">
        <f>SUM(C16:C21)</f>
        <v>13</v>
      </c>
      <c r="D23" s="11">
        <f>SUM(D16:D21)</f>
        <v>935000</v>
      </c>
      <c r="E23" s="11">
        <f>SUM(E16:E21)</f>
        <v>280500</v>
      </c>
      <c r="F23" s="12">
        <f>SUM(F16:F21)</f>
        <v>1215500</v>
      </c>
    </row>
    <row r="24" ht="15.75" thickTop="1"/>
    <row r="25" ht="15.75" thickBot="1"/>
    <row r="26" spans="1:6" ht="15.75" thickTop="1">
      <c r="A26" s="26" t="s">
        <v>6</v>
      </c>
      <c r="B26" s="27"/>
      <c r="C26" s="27"/>
      <c r="D26" s="27"/>
      <c r="E26" s="27"/>
      <c r="F26" s="28"/>
    </row>
    <row r="27" spans="1:6" ht="15">
      <c r="A27" s="32" t="s">
        <v>23</v>
      </c>
      <c r="B27" s="33"/>
      <c r="C27" s="33"/>
      <c r="D27" s="33"/>
      <c r="E27" s="33"/>
      <c r="F27" s="34"/>
    </row>
    <row r="28" spans="1:6" ht="15">
      <c r="A28" s="4" t="s">
        <v>9</v>
      </c>
      <c r="B28" s="1" t="s">
        <v>10</v>
      </c>
      <c r="C28" s="16" t="s">
        <v>1</v>
      </c>
      <c r="D28" s="16" t="s">
        <v>42</v>
      </c>
      <c r="E28" s="16" t="s">
        <v>7</v>
      </c>
      <c r="F28" s="17" t="s">
        <v>4</v>
      </c>
    </row>
    <row r="29" spans="1:6" ht="15">
      <c r="A29" s="4" t="s">
        <v>21</v>
      </c>
      <c r="B29" s="1" t="s">
        <v>22</v>
      </c>
      <c r="C29" s="1">
        <v>4</v>
      </c>
      <c r="D29" s="5">
        <v>16000</v>
      </c>
      <c r="E29" s="5">
        <v>4800</v>
      </c>
      <c r="F29" s="9">
        <f>D29+E29</f>
        <v>20800</v>
      </c>
    </row>
    <row r="30" spans="1:6" ht="15">
      <c r="A30" s="4" t="s">
        <v>28</v>
      </c>
      <c r="B30" s="1" t="s">
        <v>29</v>
      </c>
      <c r="C30" s="1">
        <v>1</v>
      </c>
      <c r="D30" s="5">
        <v>5200</v>
      </c>
      <c r="E30" s="5">
        <v>1560</v>
      </c>
      <c r="F30" s="9">
        <f>D30+E30</f>
        <v>6760</v>
      </c>
    </row>
    <row r="31" spans="1:6" ht="15">
      <c r="A31" s="4"/>
      <c r="B31" s="1"/>
      <c r="C31" s="1"/>
      <c r="D31" s="5"/>
      <c r="E31" s="5"/>
      <c r="F31" s="9">
        <f>D31+E31</f>
        <v>0</v>
      </c>
    </row>
    <row r="32" spans="1:6" ht="15">
      <c r="A32" s="4"/>
      <c r="B32" s="1"/>
      <c r="C32" s="1"/>
      <c r="D32" s="5"/>
      <c r="E32" s="5"/>
      <c r="F32" s="9">
        <f>D32+E32</f>
        <v>0</v>
      </c>
    </row>
    <row r="33" spans="1:6" ht="15">
      <c r="A33" s="4"/>
      <c r="B33" s="1"/>
      <c r="C33" s="1"/>
      <c r="D33" s="5"/>
      <c r="E33" s="5"/>
      <c r="F33" s="9">
        <f>D33+E33</f>
        <v>0</v>
      </c>
    </row>
    <row r="34" spans="1:6" ht="15">
      <c r="A34" s="4"/>
      <c r="B34" s="1"/>
      <c r="C34" s="1"/>
      <c r="D34" s="1"/>
      <c r="E34" s="1"/>
      <c r="F34" s="2"/>
    </row>
    <row r="35" spans="1:6" ht="15.75" thickBot="1">
      <c r="A35" s="6" t="s">
        <v>8</v>
      </c>
      <c r="B35" s="3"/>
      <c r="C35" s="13">
        <f>SUM(C29:C33)</f>
        <v>5</v>
      </c>
      <c r="D35" s="11">
        <f>SUM(D29:D33)</f>
        <v>21200</v>
      </c>
      <c r="E35" s="11">
        <f>SUM(E29:E33)</f>
        <v>6360</v>
      </c>
      <c r="F35" s="12">
        <f>SUM(F29:F33)</f>
        <v>27560</v>
      </c>
    </row>
    <row r="36" ht="15.75" thickTop="1"/>
    <row r="37" ht="15.75" thickBot="1"/>
    <row r="38" spans="1:6" ht="15.75" thickTop="1">
      <c r="A38" s="26" t="s">
        <v>11</v>
      </c>
      <c r="B38" s="27"/>
      <c r="C38" s="27"/>
      <c r="D38" s="27"/>
      <c r="E38" s="27"/>
      <c r="F38" s="28"/>
    </row>
    <row r="39" spans="1:6" ht="15">
      <c r="A39" s="32" t="s">
        <v>23</v>
      </c>
      <c r="B39" s="33"/>
      <c r="C39" s="33"/>
      <c r="D39" s="33"/>
      <c r="E39" s="33"/>
      <c r="F39" s="34"/>
    </row>
    <row r="40" spans="1:6" ht="15">
      <c r="A40" s="4" t="s">
        <v>13</v>
      </c>
      <c r="B40" s="1" t="s">
        <v>14</v>
      </c>
      <c r="C40" s="16" t="s">
        <v>1</v>
      </c>
      <c r="D40" s="16" t="s">
        <v>42</v>
      </c>
      <c r="E40" s="16" t="s">
        <v>7</v>
      </c>
      <c r="F40" s="17" t="s">
        <v>4</v>
      </c>
    </row>
    <row r="41" spans="1:6" ht="15">
      <c r="A41" s="4" t="s">
        <v>32</v>
      </c>
      <c r="B41" s="1" t="s">
        <v>31</v>
      </c>
      <c r="C41" s="1">
        <v>7</v>
      </c>
      <c r="D41" s="5">
        <v>154000</v>
      </c>
      <c r="E41" s="5">
        <v>46200</v>
      </c>
      <c r="F41" s="9">
        <f>D41+E41</f>
        <v>200200</v>
      </c>
    </row>
    <row r="42" spans="1:6" ht="15">
      <c r="A42" s="4" t="s">
        <v>35</v>
      </c>
      <c r="B42" s="1" t="s">
        <v>30</v>
      </c>
      <c r="C42" s="1">
        <v>72</v>
      </c>
      <c r="D42" s="5">
        <v>360000</v>
      </c>
      <c r="E42" s="5">
        <v>108000</v>
      </c>
      <c r="F42" s="9">
        <f>D42+E42</f>
        <v>468000</v>
      </c>
    </row>
    <row r="43" spans="1:6" ht="15">
      <c r="A43" s="4" t="s">
        <v>34</v>
      </c>
      <c r="B43" s="1" t="s">
        <v>33</v>
      </c>
      <c r="C43" s="1">
        <v>767</v>
      </c>
      <c r="D43" s="5">
        <v>1324874</v>
      </c>
      <c r="E43" s="5">
        <v>397462</v>
      </c>
      <c r="F43" s="9">
        <f>D43+E43</f>
        <v>1722336</v>
      </c>
    </row>
    <row r="44" spans="1:6" ht="15">
      <c r="A44" s="4"/>
      <c r="B44" s="1"/>
      <c r="C44" s="1"/>
      <c r="D44" s="5"/>
      <c r="E44" s="5"/>
      <c r="F44" s="9">
        <f>D44+E44</f>
        <v>0</v>
      </c>
    </row>
    <row r="45" spans="1:6" ht="15">
      <c r="A45" s="4"/>
      <c r="B45" s="1"/>
      <c r="C45" s="1"/>
      <c r="D45" s="5"/>
      <c r="E45" s="5"/>
      <c r="F45" s="9">
        <f>D45+E45</f>
        <v>0</v>
      </c>
    </row>
    <row r="46" spans="1:6" ht="15">
      <c r="A46" s="4"/>
      <c r="B46" s="1"/>
      <c r="C46" s="1"/>
      <c r="D46" s="5"/>
      <c r="E46" s="5"/>
      <c r="F46" s="9">
        <f>D46+E46</f>
        <v>0</v>
      </c>
    </row>
    <row r="47" spans="1:6" ht="15">
      <c r="A47" s="4"/>
      <c r="B47" s="1"/>
      <c r="C47" s="1"/>
      <c r="D47" s="1"/>
      <c r="E47" s="1"/>
      <c r="F47" s="2"/>
    </row>
    <row r="48" spans="1:6" ht="15.75" thickBot="1">
      <c r="A48" s="6" t="s">
        <v>12</v>
      </c>
      <c r="B48" s="3"/>
      <c r="C48" s="13">
        <f>SUM(C41:C46)</f>
        <v>846</v>
      </c>
      <c r="D48" s="11">
        <f>SUM(D41:D46)</f>
        <v>1838874</v>
      </c>
      <c r="E48" s="11">
        <f>SUM(E41:E46)</f>
        <v>551662</v>
      </c>
      <c r="F48" s="12">
        <f>SUM(F41:F46)</f>
        <v>2390536</v>
      </c>
    </row>
    <row r="49" ht="15.75" thickTop="1"/>
    <row r="50" ht="15.75" thickBot="1"/>
    <row r="51" spans="1:6" ht="15.75" thickTop="1">
      <c r="A51" s="26" t="s">
        <v>15</v>
      </c>
      <c r="B51" s="27"/>
      <c r="C51" s="27"/>
      <c r="D51" s="27"/>
      <c r="E51" s="27"/>
      <c r="F51" s="28"/>
    </row>
    <row r="52" spans="1:6" ht="15">
      <c r="A52" s="32" t="s">
        <v>23</v>
      </c>
      <c r="B52" s="33"/>
      <c r="C52" s="33"/>
      <c r="D52" s="33"/>
      <c r="E52" s="33"/>
      <c r="F52" s="34"/>
    </row>
    <row r="53" spans="1:6" ht="15">
      <c r="A53" s="4" t="s">
        <v>13</v>
      </c>
      <c r="B53" s="1" t="s">
        <v>14</v>
      </c>
      <c r="C53" s="16" t="s">
        <v>1</v>
      </c>
      <c r="D53" s="16" t="s">
        <v>42</v>
      </c>
      <c r="E53" s="16" t="s">
        <v>7</v>
      </c>
      <c r="F53" s="17" t="s">
        <v>4</v>
      </c>
    </row>
    <row r="54" spans="1:6" ht="15">
      <c r="A54" s="4" t="s">
        <v>36</v>
      </c>
      <c r="B54" s="1" t="s">
        <v>37</v>
      </c>
      <c r="C54" s="1">
        <v>17</v>
      </c>
      <c r="D54" s="5">
        <v>48000</v>
      </c>
      <c r="E54" s="5">
        <v>14400</v>
      </c>
      <c r="F54" s="9">
        <f>D54+E54</f>
        <v>62400</v>
      </c>
    </row>
    <row r="55" spans="1:6" ht="15">
      <c r="A55" s="4"/>
      <c r="B55" s="1"/>
      <c r="C55" s="1"/>
      <c r="D55" s="5"/>
      <c r="E55" s="5"/>
      <c r="F55" s="9">
        <f>D55+E55</f>
        <v>0</v>
      </c>
    </row>
    <row r="56" spans="1:6" ht="15">
      <c r="A56" s="4"/>
      <c r="B56" s="1"/>
      <c r="C56" s="1"/>
      <c r="D56" s="5"/>
      <c r="E56" s="5"/>
      <c r="F56" s="9">
        <f>D56+E56</f>
        <v>0</v>
      </c>
    </row>
    <row r="57" spans="1:6" ht="15">
      <c r="A57" s="4"/>
      <c r="B57" s="1"/>
      <c r="C57" s="1"/>
      <c r="D57" s="5"/>
      <c r="E57" s="5"/>
      <c r="F57" s="9">
        <f>D57+E57</f>
        <v>0</v>
      </c>
    </row>
    <row r="58" spans="1:6" ht="15">
      <c r="A58" s="4"/>
      <c r="B58" s="1"/>
      <c r="C58" s="1"/>
      <c r="D58" s="5"/>
      <c r="E58" s="5"/>
      <c r="F58" s="9">
        <f>D58+E58</f>
        <v>0</v>
      </c>
    </row>
    <row r="59" spans="1:6" ht="15">
      <c r="A59" s="4"/>
      <c r="B59" s="1"/>
      <c r="C59" s="1"/>
      <c r="D59" s="1"/>
      <c r="E59" s="1"/>
      <c r="F59" s="2"/>
    </row>
    <row r="60" spans="1:6" ht="15.75" thickBot="1">
      <c r="A60" s="6" t="s">
        <v>16</v>
      </c>
      <c r="B60" s="3"/>
      <c r="C60" s="13">
        <f>SUM(C54:C58)</f>
        <v>17</v>
      </c>
      <c r="D60" s="11">
        <f>SUM(D54:D58)</f>
        <v>48000</v>
      </c>
      <c r="E60" s="11">
        <f>SUM(E54:E58)</f>
        <v>14400</v>
      </c>
      <c r="F60" s="12">
        <f>SUM(F54:F58)</f>
        <v>62400</v>
      </c>
    </row>
    <row r="61" ht="15.75" thickTop="1"/>
    <row r="62" ht="15.75" thickBot="1"/>
    <row r="63" spans="1:6" ht="15.75" thickTop="1">
      <c r="A63" s="26" t="s">
        <v>17</v>
      </c>
      <c r="B63" s="27"/>
      <c r="C63" s="27"/>
      <c r="D63" s="27"/>
      <c r="E63" s="27"/>
      <c r="F63" s="28"/>
    </row>
    <row r="64" spans="1:6" ht="15">
      <c r="A64" s="32" t="s">
        <v>23</v>
      </c>
      <c r="B64" s="33"/>
      <c r="C64" s="33"/>
      <c r="D64" s="33"/>
      <c r="E64" s="33"/>
      <c r="F64" s="34"/>
    </row>
    <row r="65" spans="1:6" ht="15">
      <c r="A65" s="4" t="s">
        <v>13</v>
      </c>
      <c r="B65" s="1" t="s">
        <v>14</v>
      </c>
      <c r="C65" s="16" t="s">
        <v>1</v>
      </c>
      <c r="D65" s="16" t="s">
        <v>42</v>
      </c>
      <c r="E65" s="16" t="s">
        <v>7</v>
      </c>
      <c r="F65" s="17" t="s">
        <v>4</v>
      </c>
    </row>
    <row r="66" spans="1:6" ht="15">
      <c r="A66" s="4" t="s">
        <v>38</v>
      </c>
      <c r="B66" s="1" t="s">
        <v>39</v>
      </c>
      <c r="C66" s="1">
        <v>43</v>
      </c>
      <c r="D66" s="5">
        <v>215000</v>
      </c>
      <c r="E66" s="5">
        <v>64500</v>
      </c>
      <c r="F66" s="9">
        <f>D66+E66</f>
        <v>279500</v>
      </c>
    </row>
    <row r="67" spans="1:6" ht="15">
      <c r="A67" s="4" t="s">
        <v>40</v>
      </c>
      <c r="B67" s="1" t="s">
        <v>41</v>
      </c>
      <c r="C67" s="1">
        <v>83</v>
      </c>
      <c r="D67" s="5">
        <v>179258</v>
      </c>
      <c r="E67" s="5">
        <v>53777.4</v>
      </c>
      <c r="F67" s="9">
        <f>D67+E67</f>
        <v>233035.4</v>
      </c>
    </row>
    <row r="68" spans="1:6" ht="15">
      <c r="A68" s="4"/>
      <c r="B68" s="1"/>
      <c r="C68" s="1"/>
      <c r="D68" s="5"/>
      <c r="E68" s="5"/>
      <c r="F68" s="9">
        <f>D68+E68</f>
        <v>0</v>
      </c>
    </row>
    <row r="69" spans="1:6" ht="15">
      <c r="A69" s="4"/>
      <c r="B69" s="1"/>
      <c r="C69" s="1"/>
      <c r="D69" s="5"/>
      <c r="E69" s="5"/>
      <c r="F69" s="9">
        <f>D69+E69</f>
        <v>0</v>
      </c>
    </row>
    <row r="70" spans="1:6" ht="15">
      <c r="A70" s="4"/>
      <c r="B70" s="1"/>
      <c r="C70" s="1"/>
      <c r="D70" s="5"/>
      <c r="E70" s="5"/>
      <c r="F70" s="9">
        <f>D70+E70</f>
        <v>0</v>
      </c>
    </row>
    <row r="71" spans="1:6" ht="15">
      <c r="A71" s="4"/>
      <c r="B71" s="1"/>
      <c r="C71" s="1"/>
      <c r="D71" s="1"/>
      <c r="E71" s="1"/>
      <c r="F71" s="2"/>
    </row>
    <row r="72" spans="1:6" ht="15.75" thickBot="1">
      <c r="A72" s="6" t="s">
        <v>18</v>
      </c>
      <c r="B72" s="3"/>
      <c r="C72" s="13">
        <f>SUM(C66:C70)</f>
        <v>126</v>
      </c>
      <c r="D72" s="11">
        <f>SUM(D66:D70)</f>
        <v>394258</v>
      </c>
      <c r="E72" s="11">
        <f>SUM(E66:E70)</f>
        <v>118277.4</v>
      </c>
      <c r="F72" s="12">
        <f>SUM(F66:F70)</f>
        <v>512535.4</v>
      </c>
    </row>
    <row r="73" ht="16.5" thickBot="1" thickTop="1"/>
    <row r="74" spans="1:6" ht="17.25" customHeight="1" thickTop="1">
      <c r="A74" s="26" t="s">
        <v>48</v>
      </c>
      <c r="B74" s="27"/>
      <c r="C74" s="27"/>
      <c r="D74" s="27"/>
      <c r="E74" s="27"/>
      <c r="F74" s="28"/>
    </row>
    <row r="75" spans="1:6" s="24" customFormat="1" ht="32.25" customHeight="1">
      <c r="A75" s="29" t="s">
        <v>49</v>
      </c>
      <c r="B75" s="30"/>
      <c r="C75" s="30"/>
      <c r="D75" s="30"/>
      <c r="E75" s="30"/>
      <c r="F75" s="31"/>
    </row>
    <row r="76" spans="1:6" ht="15">
      <c r="A76" s="4" t="s">
        <v>0</v>
      </c>
      <c r="B76" s="1" t="s">
        <v>14</v>
      </c>
      <c r="C76" s="16" t="s">
        <v>1</v>
      </c>
      <c r="D76" s="16" t="s">
        <v>2</v>
      </c>
      <c r="E76" s="16" t="s">
        <v>3</v>
      </c>
      <c r="F76" s="17" t="s">
        <v>4</v>
      </c>
    </row>
    <row r="77" spans="1:11" ht="15">
      <c r="A77" s="4" t="s">
        <v>51</v>
      </c>
      <c r="B77" s="1" t="s">
        <v>52</v>
      </c>
      <c r="C77" s="1">
        <v>10</v>
      </c>
      <c r="D77" s="5">
        <v>843599.4</v>
      </c>
      <c r="E77" s="5">
        <f>D77*0.36</f>
        <v>303695.784</v>
      </c>
      <c r="F77" s="9">
        <f>D77+E77</f>
        <v>1147295.184</v>
      </c>
      <c r="K77" s="25"/>
    </row>
    <row r="78" spans="1:6" ht="15">
      <c r="A78" s="4" t="s">
        <v>53</v>
      </c>
      <c r="B78" s="1" t="s">
        <v>54</v>
      </c>
      <c r="C78" s="1">
        <v>4</v>
      </c>
      <c r="D78" s="5">
        <f>76418*4</f>
        <v>305672</v>
      </c>
      <c r="E78" s="5">
        <f>D78*0.36</f>
        <v>110041.92</v>
      </c>
      <c r="F78" s="9">
        <f>D78+E78</f>
        <v>415713.92</v>
      </c>
    </row>
    <row r="79" spans="1:6" ht="15">
      <c r="A79" s="4" t="s">
        <v>55</v>
      </c>
      <c r="B79" s="1" t="s">
        <v>56</v>
      </c>
      <c r="C79" s="1">
        <v>13</v>
      </c>
      <c r="D79" s="5">
        <f>27949.14*C79</f>
        <v>363338.82</v>
      </c>
      <c r="E79" s="5">
        <f>D79*0.36</f>
        <v>130801.9752</v>
      </c>
      <c r="F79" s="9">
        <f>D79+E79</f>
        <v>494140.7952</v>
      </c>
    </row>
    <row r="80" spans="1:6" ht="15">
      <c r="A80" s="4"/>
      <c r="B80" s="1"/>
      <c r="C80" s="1"/>
      <c r="D80" s="5"/>
      <c r="E80" s="5"/>
      <c r="F80" s="9">
        <f>D80+E80</f>
        <v>0</v>
      </c>
    </row>
    <row r="81" spans="1:6" ht="15">
      <c r="A81" s="4"/>
      <c r="B81" s="1"/>
      <c r="C81" s="1"/>
      <c r="D81" s="5"/>
      <c r="E81" s="5"/>
      <c r="F81" s="9"/>
    </row>
    <row r="82" spans="1:6" ht="15.75" thickBot="1">
      <c r="A82" s="6" t="s">
        <v>50</v>
      </c>
      <c r="B82" s="3"/>
      <c r="C82" s="13">
        <f>SUM(C77:C80)</f>
        <v>27</v>
      </c>
      <c r="D82" s="11">
        <f>SUM(D77:D80)</f>
        <v>1512610.22</v>
      </c>
      <c r="E82" s="11">
        <f>SUM(E77:E80)</f>
        <v>544539.6792</v>
      </c>
      <c r="F82" s="12">
        <f>SUM(F77:F80)</f>
        <v>2057149.8991999999</v>
      </c>
    </row>
    <row r="83" ht="15.75" thickTop="1"/>
  </sheetData>
  <sheetProtection/>
  <mergeCells count="20">
    <mergeCell ref="A8:B8"/>
    <mergeCell ref="A1:F1"/>
    <mergeCell ref="A26:F26"/>
    <mergeCell ref="A38:F38"/>
    <mergeCell ref="A51:F51"/>
    <mergeCell ref="A63:F63"/>
    <mergeCell ref="A4:B4"/>
    <mergeCell ref="A5:B5"/>
    <mergeCell ref="A6:B6"/>
    <mergeCell ref="A7:B7"/>
    <mergeCell ref="A74:F74"/>
    <mergeCell ref="A75:F75"/>
    <mergeCell ref="A64:F64"/>
    <mergeCell ref="A9:B9"/>
    <mergeCell ref="A3:B3"/>
    <mergeCell ref="A14:F14"/>
    <mergeCell ref="A27:F27"/>
    <mergeCell ref="A39:F39"/>
    <mergeCell ref="A52:F52"/>
    <mergeCell ref="A13:F13"/>
  </mergeCells>
  <printOptions/>
  <pageMargins left="0.3" right="0.3" top="0.3" bottom="0.3" header="0.3" footer="0.3"/>
  <pageSetup fitToHeight="0" fitToWidth="1" horizontalDpi="600" verticalDpi="600" orientation="portrait" scale="69"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Beard</dc:creator>
  <cp:keywords/>
  <dc:description/>
  <cp:lastModifiedBy>Ken Haynes</cp:lastModifiedBy>
  <cp:lastPrinted>2022-05-31T16:10:05Z</cp:lastPrinted>
  <dcterms:created xsi:type="dcterms:W3CDTF">2021-12-28T15:34:44Z</dcterms:created>
  <dcterms:modified xsi:type="dcterms:W3CDTF">2023-06-01T19:24:23Z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st">
    <vt:lpwstr/>
  </property>
  <property fmtid="{D5CDD505-2E9C-101B-9397-08002B2CF9AE}" pid="3" name="File Naming Convention">
    <vt:lpwstr/>
  </property>
  <property fmtid="{D5CDD505-2E9C-101B-9397-08002B2CF9AE}" pid="4" name="lcf76f155ced4ddcb4097134ff3c332f">
    <vt:lpwstr/>
  </property>
  <property fmtid="{D5CDD505-2E9C-101B-9397-08002B2CF9AE}" pid="5" name="TaxCatchAll">
    <vt:lpwstr/>
  </property>
</Properties>
</file>